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24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/>
  <c r="E31"/>
  <c r="E32"/>
  <c r="E30"/>
  <c r="D29"/>
  <c r="D30"/>
  <c r="D31"/>
  <c r="D32"/>
  <c r="D33"/>
  <c r="D26"/>
  <c r="D25"/>
  <c r="D23"/>
  <c r="D17"/>
  <c r="C29"/>
  <c r="C30"/>
  <c r="C31"/>
  <c r="C32"/>
  <c r="C33"/>
  <c r="C26"/>
  <c r="C25"/>
  <c r="C23"/>
  <c r="C17"/>
  <c r="E15"/>
  <c r="C15"/>
  <c r="E19"/>
  <c r="D19" s="1"/>
  <c r="C19" l="1"/>
  <c r="D27"/>
  <c r="C27"/>
  <c r="D24"/>
  <c r="C24"/>
  <c r="D21"/>
  <c r="C21"/>
  <c r="C18"/>
  <c r="E28" l="1"/>
  <c r="E25"/>
  <c r="E22"/>
  <c r="D18"/>
  <c r="D15"/>
  <c r="E13"/>
  <c r="E12" s="1"/>
  <c r="D22" l="1"/>
  <c r="C22"/>
  <c r="D28"/>
  <c r="C28"/>
  <c r="C13"/>
  <c r="C12" s="1"/>
  <c r="D13"/>
  <c r="D1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<sst xmlns="http://schemas.openxmlformats.org/spreadsheetml/2006/main" count="55" uniqueCount="32">
  <si>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</si>
  <si>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</si>
  <si>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</si>
  <si>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</si>
  <si>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</si>
  <si>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</si>
  <si>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</si>
  <si>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</si>
  <si>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</si>
  <si>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</si>
  <si>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</si>
  <si>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</si>
  <si>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</si>
  <si>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</si>
  <si>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</si>
  <si>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</si>
  <si>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</si>
  <si>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</si>
  <si>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</si>
  <si>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</si>
  <si>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</si>
  <si>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</si>
  <si>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</si>
  <si>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</si>
  <si>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</si>
  <si>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</si>
  <si>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</si>
  <si>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</si>
  <si>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</si>
  <si>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СШ№24 Жалгызкудук</t>
  </si>
  <si>
    <t>2020 год</t>
  </si>
  <si>
    <t>по состоянию на "1" октябрь 2020г.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</si>
</sst>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164" fontId="2" fillId="0" borderId="0" xfId="0" applyNumberFormat="1" applyFont="1"/>
    <xf numFmtId="1" fontId="2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tabSelected="1" topLeftCell="A4" workbookViewId="0">
      <selection activeCell="F14" sqref="F14:F32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5.710937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7" t="s">
        <v>15</v>
      </c>
      <c r="B1" s="27"/>
      <c r="C1" s="27"/>
      <c r="D1" s="27"/>
      <c r="E1" s="27"/>
    </row>
    <row r="2" spans="1:5">
      <c r="A2" s="27" t="s">
        <v>31</v>
      </c>
      <c r="B2" s="27"/>
      <c r="C2" s="27"/>
      <c r="D2" s="27"/>
      <c r="E2" s="27"/>
    </row>
    <row r="3" spans="1:5">
      <c r="A3" s="1"/>
    </row>
    <row r="4" spans="1:5">
      <c r="A4" s="28"/>
      <c r="B4" s="28"/>
      <c r="C4" s="28"/>
      <c r="D4" s="28"/>
      <c r="E4" s="28"/>
    </row>
    <row r="5" spans="1:5" ht="15.75" customHeight="1">
      <c r="A5" s="29" t="s">
        <v>16</v>
      </c>
      <c r="B5" s="29"/>
      <c r="C5" s="29"/>
      <c r="D5" s="29"/>
      <c r="E5" s="29"/>
    </row>
    <row r="6" spans="1:5">
      <c r="A6" s="4"/>
    </row>
    <row r="7" spans="1:5">
      <c r="A7" s="15" t="s">
        <v>17</v>
      </c>
    </row>
    <row r="8" spans="1:5">
      <c r="A8" s="1" t="s">
        <v>29</v>
      </c>
    </row>
    <row r="9" spans="1:5">
      <c r="A9" s="30" t="s">
        <v>28</v>
      </c>
      <c r="B9" s="31" t="s">
        <v>18</v>
      </c>
      <c r="C9" s="30" t="s">
        <v>30</v>
      </c>
      <c r="D9" s="30"/>
      <c r="E9" s="30"/>
    </row>
    <row r="10" spans="1:5" ht="40.5">
      <c r="A10" s="30"/>
      <c r="B10" s="31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16">
        <v>384</v>
      </c>
      <c r="D11" s="16">
        <v>384</v>
      </c>
      <c r="E11" s="16">
        <v>384</v>
      </c>
    </row>
    <row r="12" spans="1:5">
      <c r="A12" s="12" t="s">
        <v>24</v>
      </c>
      <c r="B12" s="8" t="s">
        <v>2</v>
      </c>
      <c r="C12" s="17">
        <f t="shared" ref="C12:D12" si="0">+C13/C11</f>
        <v>293.52864583333331</v>
      </c>
      <c r="D12" s="17">
        <f t="shared" si="0"/>
        <v>264.4375</v>
      </c>
      <c r="E12" s="17">
        <f>+E13/E11</f>
        <v>91.385416666666671</v>
      </c>
    </row>
    <row r="13" spans="1:5">
      <c r="A13" s="7" t="s">
        <v>11</v>
      </c>
      <c r="B13" s="8" t="s">
        <v>2</v>
      </c>
      <c r="C13" s="18">
        <f t="shared" ref="C13:D13" si="1">SUM(C15+C29+C30+C31+C32+C33)</f>
        <v>112715</v>
      </c>
      <c r="D13" s="18">
        <f t="shared" si="1"/>
        <v>101544</v>
      </c>
      <c r="E13" s="18">
        <f>SUM(E15+E29+E30+E31+E32+E33)</f>
        <v>35092</v>
      </c>
    </row>
    <row r="14" spans="1:5">
      <c r="A14" s="10" t="s">
        <v>0</v>
      </c>
      <c r="B14" s="11"/>
      <c r="C14" s="18"/>
      <c r="D14" s="18"/>
      <c r="E14" s="18"/>
    </row>
    <row r="15" spans="1:5" s="23" customFormat="1">
      <c r="A15" s="21" t="s">
        <v>12</v>
      </c>
      <c r="B15" s="22" t="s">
        <v>2</v>
      </c>
      <c r="C15" s="20">
        <f>SUM(+E15*3)</f>
        <v>82959</v>
      </c>
      <c r="D15" s="20">
        <f>SUM(D17+D20+D26+D23)</f>
        <v>86666</v>
      </c>
      <c r="E15" s="18">
        <f>SUM(E17+E20+E26+E23)</f>
        <v>27653</v>
      </c>
    </row>
    <row r="16" spans="1:5">
      <c r="A16" s="10" t="s">
        <v>1</v>
      </c>
      <c r="B16" s="11"/>
      <c r="C16" s="18"/>
      <c r="D16" s="18"/>
      <c r="E16" s="18"/>
    </row>
    <row r="17" spans="1:6" s="23" customFormat="1" ht="23.25">
      <c r="A17" s="16" t="s">
        <v>13</v>
      </c>
      <c r="B17" s="22" t="s">
        <v>2</v>
      </c>
      <c r="C17" s="20">
        <f>+(E17/3)*12</f>
        <v>4708</v>
      </c>
      <c r="D17" s="20">
        <f>SUM(E17)*2</f>
        <v>2354</v>
      </c>
      <c r="E17" s="19">
        <v>1177</v>
      </c>
      <c r="F17" s="26"/>
    </row>
    <row r="18" spans="1:6">
      <c r="A18" s="12" t="s">
        <v>4</v>
      </c>
      <c r="B18" s="13" t="s">
        <v>3</v>
      </c>
      <c r="C18" s="18">
        <f>+E18</f>
        <v>4</v>
      </c>
      <c r="D18" s="18">
        <f t="shared" ref="D18" si="2">SUM(E18)</f>
        <v>4</v>
      </c>
      <c r="E18" s="20">
        <v>4</v>
      </c>
    </row>
    <row r="19" spans="1:6" ht="21.95" customHeight="1">
      <c r="A19" s="12" t="s">
        <v>26</v>
      </c>
      <c r="B19" s="8" t="s">
        <v>27</v>
      </c>
      <c r="C19" s="20">
        <f>+(E19/3)*12</f>
        <v>1177</v>
      </c>
      <c r="D19" s="20">
        <f>SUM(E19)*2</f>
        <v>588.5</v>
      </c>
      <c r="E19" s="18">
        <f>+E17/E18</f>
        <v>294.25</v>
      </c>
    </row>
    <row r="20" spans="1:6" s="23" customFormat="1">
      <c r="A20" s="16" t="s">
        <v>22</v>
      </c>
      <c r="B20" s="22" t="s">
        <v>2</v>
      </c>
      <c r="C20" s="20">
        <v>185091</v>
      </c>
      <c r="D20" s="20">
        <v>81804</v>
      </c>
      <c r="E20" s="20">
        <v>25222</v>
      </c>
    </row>
    <row r="21" spans="1:6">
      <c r="A21" s="12" t="s">
        <v>4</v>
      </c>
      <c r="B21" s="13" t="s">
        <v>3</v>
      </c>
      <c r="C21" s="18">
        <f>+E21</f>
        <v>37.799999999999997</v>
      </c>
      <c r="D21" s="18">
        <f t="shared" ref="D21" si="3">SUM(E21)</f>
        <v>37.799999999999997</v>
      </c>
      <c r="E21" s="20">
        <v>37.799999999999997</v>
      </c>
    </row>
    <row r="22" spans="1:6" ht="21.95" customHeight="1">
      <c r="A22" s="12" t="s">
        <v>26</v>
      </c>
      <c r="B22" s="8" t="s">
        <v>27</v>
      </c>
      <c r="C22" s="20">
        <f>+(E22/3)*12</f>
        <v>2668.9947089947091</v>
      </c>
      <c r="D22" s="20">
        <f>SUM(E22)*2</f>
        <v>1334.4973544973545</v>
      </c>
      <c r="E22" s="18">
        <f>+E20/E21</f>
        <v>667.24867724867727</v>
      </c>
    </row>
    <row r="23" spans="1:6" s="23" customFormat="1" ht="39">
      <c r="A23" s="24" t="s">
        <v>25</v>
      </c>
      <c r="B23" s="22" t="s">
        <v>2</v>
      </c>
      <c r="C23" s="20">
        <f>+(E23/3)*12</f>
        <v>624</v>
      </c>
      <c r="D23" s="20">
        <f>SUM(E23)*2</f>
        <v>312</v>
      </c>
      <c r="E23" s="20">
        <v>156</v>
      </c>
    </row>
    <row r="24" spans="1:6">
      <c r="A24" s="12" t="s">
        <v>4</v>
      </c>
      <c r="B24" s="13" t="s">
        <v>3</v>
      </c>
      <c r="C24" s="18">
        <f>+E24</f>
        <v>3</v>
      </c>
      <c r="D24" s="18">
        <f t="shared" ref="D24" si="4">SUM(E24)</f>
        <v>3</v>
      </c>
      <c r="E24" s="20">
        <v>3</v>
      </c>
    </row>
    <row r="25" spans="1:6" ht="21.95" customHeight="1">
      <c r="A25" s="12" t="s">
        <v>26</v>
      </c>
      <c r="B25" s="8" t="s">
        <v>27</v>
      </c>
      <c r="C25" s="20">
        <f>+(E25/3)*12</f>
        <v>208</v>
      </c>
      <c r="D25" s="20">
        <f>SUM(E25)*2</f>
        <v>104</v>
      </c>
      <c r="E25" s="18">
        <f>+E23/E24</f>
        <v>52</v>
      </c>
    </row>
    <row r="26" spans="1:6" s="23" customFormat="1">
      <c r="A26" s="16" t="s">
        <v>23</v>
      </c>
      <c r="B26" s="22" t="s">
        <v>2</v>
      </c>
      <c r="C26" s="20">
        <f>+(E26/3)*12</f>
        <v>4392</v>
      </c>
      <c r="D26" s="20">
        <f>SUM(E26)*2</f>
        <v>2196</v>
      </c>
      <c r="E26" s="20">
        <v>1098</v>
      </c>
    </row>
    <row r="27" spans="1:6">
      <c r="A27" s="12" t="s">
        <v>4</v>
      </c>
      <c r="B27" s="13" t="s">
        <v>3</v>
      </c>
      <c r="C27" s="18">
        <f>+E27</f>
        <v>19</v>
      </c>
      <c r="D27" s="18">
        <f t="shared" ref="D27" si="5">SUM(E27)</f>
        <v>19</v>
      </c>
      <c r="E27" s="20">
        <v>19</v>
      </c>
      <c r="F27" s="25"/>
    </row>
    <row r="28" spans="1:6" ht="21.95" customHeight="1">
      <c r="A28" s="12" t="s">
        <v>26</v>
      </c>
      <c r="B28" s="8" t="s">
        <v>27</v>
      </c>
      <c r="C28" s="20">
        <f>+(E28/3)*12</f>
        <v>231.15789473684211</v>
      </c>
      <c r="D28" s="20">
        <f>SUM(E28)*2</f>
        <v>115.57894736842105</v>
      </c>
      <c r="E28" s="18">
        <f>+E26/E27</f>
        <v>57.789473684210527</v>
      </c>
    </row>
    <row r="29" spans="1:6">
      <c r="A29" s="7" t="s">
        <v>5</v>
      </c>
      <c r="B29" s="8" t="s">
        <v>2</v>
      </c>
      <c r="C29" s="20">
        <f t="shared" ref="C29:C33" si="6">+(E29/3)*12</f>
        <v>13348</v>
      </c>
      <c r="D29" s="20">
        <f t="shared" ref="D29:D33" si="7">SUM(E29)*2</f>
        <v>6674</v>
      </c>
      <c r="E29" s="9">
        <v>3337</v>
      </c>
    </row>
    <row r="30" spans="1:6" ht="36.75">
      <c r="A30" s="14" t="s">
        <v>6</v>
      </c>
      <c r="B30" s="8" t="s">
        <v>2</v>
      </c>
      <c r="C30" s="20">
        <f t="shared" si="6"/>
        <v>160</v>
      </c>
      <c r="D30" s="20">
        <f t="shared" si="7"/>
        <v>80</v>
      </c>
      <c r="E30" s="16">
        <f>40</f>
        <v>40</v>
      </c>
    </row>
    <row r="31" spans="1:6">
      <c r="A31" s="14" t="s">
        <v>7</v>
      </c>
      <c r="B31" s="8" t="s">
        <v>2</v>
      </c>
      <c r="C31" s="20">
        <f t="shared" si="6"/>
        <v>1616</v>
      </c>
      <c r="D31" s="20">
        <f t="shared" si="7"/>
        <v>808</v>
      </c>
      <c r="E31" s="16">
        <f>404</f>
        <v>404</v>
      </c>
    </row>
    <row r="32" spans="1:6" ht="36.75">
      <c r="A32" s="14" t="s">
        <v>8</v>
      </c>
      <c r="B32" s="8" t="s">
        <v>2</v>
      </c>
      <c r="C32" s="20">
        <f t="shared" si="6"/>
        <v>5172</v>
      </c>
      <c r="D32" s="20">
        <f t="shared" si="7"/>
        <v>2586</v>
      </c>
      <c r="E32" s="16">
        <f>1293</f>
        <v>1293</v>
      </c>
    </row>
    <row r="33" spans="1:5" ht="38.25" customHeight="1">
      <c r="A33" s="14" t="s">
        <v>9</v>
      </c>
      <c r="B33" s="8" t="s">
        <v>2</v>
      </c>
      <c r="C33" s="20">
        <f t="shared" si="6"/>
        <v>9460</v>
      </c>
      <c r="D33" s="20">
        <f t="shared" si="7"/>
        <v>4730</v>
      </c>
      <c r="E33" s="16">
        <f>43+236+2086</f>
        <v>2365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2020-10-13T13:24:54Z</dcterms:modified>
</cp:coreProperties>
</file>